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01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'Sheet1'!$15:$15</definedName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<sst xmlns="http://schemas.openxmlformats.org/spreadsheetml/2006/main" count="43" uniqueCount="42">
  <si>
    <t>Denumirea proiectului</t>
  </si>
  <si>
    <t>Total obiectiv 1</t>
  </si>
  <si>
    <t>Total obiectiv 2</t>
  </si>
  <si>
    <t>01 = nr. obiectiv</t>
  </si>
  <si>
    <t>01 = nr. proiect</t>
  </si>
  <si>
    <t>LISTA PROIECTELOR COMPONENTE</t>
  </si>
  <si>
    <t>Cod proiect*</t>
  </si>
  <si>
    <t>Total program-nucleu</t>
  </si>
  <si>
    <t>PN = program-nucleu</t>
  </si>
  <si>
    <t>01 = nr. programului fixat de MCI</t>
  </si>
  <si>
    <t>* Exemplu: PN  19 01 01 01, unde:</t>
  </si>
  <si>
    <t>19 = anul finalizarii competitiei</t>
  </si>
  <si>
    <t>se va trece valoarea: "buget solicitat propunere"</t>
  </si>
  <si>
    <t>Procent</t>
  </si>
  <si>
    <t>Contractor: Institutul Național de Cercetare-Dezvoltare pentru Securitate Minieră și Protecție Antiexplozivă - INSEMEX Petroșani</t>
  </si>
  <si>
    <t>Colegiul Consultativ pentru CDI (CCCDI)</t>
  </si>
  <si>
    <t>Obiectiv 2: Îmbunătățirea nivelului de securitate și sănătate în muncă specific aplicațiilor industriale periclitate de atmosfere explozive generate de hidrogen și pentru tehnologiile de generare a energiei cu emisii reduse. Cod obiectiv 02</t>
  </si>
  <si>
    <t>Obiectivul 1: Dezvoltarea capacității de expertizare a exploziilor, a incendiilor, a echipamentelor în construcție antiexplozivă, a materiilor explozive, a mediului înconjurător afectat de procese tehnologice industriale. Cod obiectiv 01</t>
  </si>
  <si>
    <t>Comisia de specialitate: Nr. 7 - ȘTIINȚE EXACTE, ȘTIINȚELE PĂMÂNTULUI ȘI INGINERIE</t>
  </si>
  <si>
    <t>Valoare (lei)</t>
  </si>
  <si>
    <t>Total angajat 
2023 - credite bugetare</t>
  </si>
  <si>
    <t>Total angajat 
2024 - credite bugetare</t>
  </si>
  <si>
    <t>Total angajat 
2025 - credite bugetare</t>
  </si>
  <si>
    <t>Total angajat 
2026 - credite bugetare</t>
  </si>
  <si>
    <t>4=5+6+7+8</t>
  </si>
  <si>
    <t xml:space="preserve">BUGET SOLICITAT
TOTAL
</t>
  </si>
  <si>
    <t>Valoare totală contract
2023-2026</t>
  </si>
  <si>
    <t>PN 23 32 01 01</t>
  </si>
  <si>
    <r>
      <t>Nr.</t>
    </r>
    <r>
      <rPr>
        <b/>
        <sz val="12"/>
        <rFont val="Calibri"/>
        <family val="2"/>
      </rPr>
      <t xml:space="preserve"> crt.</t>
    </r>
  </si>
  <si>
    <r>
      <t>ale programului-nucleu: Creșterea capacității naționale de expertizare a exploziilor, a incendiilor, a echipamentelor în construcție antiexplozivă, a materiilor explozive, a proceselor tehnologice, a mediului înconjurător, precum și dezvoltarea de soluții de îmbunătățire a nivelului de securitate și sănătate în muncă specific aplicațiilor industriale periclitate de atmosfere explozive, generate de prezența hidrogenului – EXH2 Cod P</t>
    </r>
    <r>
      <rPr>
        <b/>
        <sz val="12"/>
        <rFont val="Calibri"/>
        <family val="2"/>
      </rPr>
      <t>N 23 32</t>
    </r>
  </si>
  <si>
    <t>PN 23 32 02 01</t>
  </si>
  <si>
    <t>PN 23 32 02 03</t>
  </si>
  <si>
    <t>PN 23 32 02 02</t>
  </si>
  <si>
    <r>
      <t xml:space="preserve">PN </t>
    </r>
    <r>
      <rPr>
        <b/>
        <sz val="12"/>
        <rFont val="Calibri"/>
        <family val="2"/>
      </rPr>
      <t>23 32 01 02</t>
    </r>
  </si>
  <si>
    <t>PN 23 32 01 03</t>
  </si>
  <si>
    <t>DEZVOLTAREA NIVELULUI DE CUNOAȘTERE A PARAMETRILOR DE EXPLOZIVITATE A AMESTECURILOR GAZOASE ȘI HIBRIDE PE BAZĂ DE HIDROGEN, IMPLICATE ÎN PROCESELE DE OBȚINERE ȘI STOCARE ÎN VEDEREA REDUCERII RISCULUI DE EXPLOZIE.</t>
  </si>
  <si>
    <t xml:space="preserve">MODELĂRI NUMERICE PRIVIND INIȚIEREA ȘI PROPAGAREA EXPLOZIILOR CAUZATE DE AMESTECURI AER - HIDROGEN. </t>
  </si>
  <si>
    <t>VALORIFICAREA SUPERIOARĂ CU SCOP ENERGETIC A ZĂCĂMINTELOR DE CĂRBUNE ÎN CONDIȚIILE IMPUSE DE STRATEGIILE DE MEDIU.</t>
  </si>
  <si>
    <t>DEZVOLTAREA CAPACITĂȚII DE ÎMBUNĂTĂȚIRE A CALITĂȚII AERULUI ȘI A APEI ÎN VALEA JIULUI ÎN CONTEXTUL DEZVOLTĂRII DURABILE ȘI CREȘTEREA CALITĂȚII VIEȚII.</t>
  </si>
  <si>
    <t>DEZVOLTAREA METODELOR DE EVALUARE, TESTARE ȘI INTERVENȚIE PENTRU ATMOSFERELE EXPLOZIVE GENERATE DE FACILITĂȚILE DE PRODUCERE, STOCARE, TRANSPORT ȘI UTILIZARE A HIDROGENULUI.</t>
  </si>
  <si>
    <t>DEZVOLTAREA METODELOR DE MONITORIZARE ÎN VEDEREA 
REDUCERII IMPACTULUI DE MEDIU ÎN URMA UTILIZĂRII MATERIALELOR EXPLOZIVE, ARTICOLELOR PIROTEHNICE ȘI APLICĂRII TEHNOLOGIILOR DE ÎMPUȘCARE.</t>
  </si>
  <si>
    <t>Anexa 1 la  contract nr.  23N/12.01.2023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</si>
</sst>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00000"/>
    <numFmt numFmtId="183" formatCode="#,##0.0000000000"/>
    <numFmt numFmtId="184" formatCode="#,##0.0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  <numFmt numFmtId="189" formatCode="[$-418]dddd\,\ d\ mmmm\ yyyy"/>
    <numFmt numFmtId="190" formatCode="#,##0.00\ &quot;lei&quot;"/>
    <numFmt numFmtId="191" formatCode="#,##0.0\ &quot;lei&quot;"/>
    <numFmt numFmtId="192" formatCode="#,##0.000\ &quot;lei&quot;"/>
  </numFmts>
  <fonts count="58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i/>
      <sz val="12"/>
      <color indexed="49"/>
      <name val="Calibri"/>
      <family val="2"/>
    </font>
    <font>
      <b/>
      <sz val="10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4"/>
      <name val="Calibri"/>
      <family val="2"/>
    </font>
    <font>
      <b/>
      <i/>
      <sz val="12"/>
      <color theme="4"/>
      <name val="Calibri"/>
      <family val="2"/>
    </font>
    <font>
      <b/>
      <sz val="10"/>
      <color theme="4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4" fontId="2" fillId="12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2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4" fontId="53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4" fontId="2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3" fontId="1" fillId="0" borderId="18" xfId="0" applyNumberFormat="1" applyFont="1" applyBorder="1" applyAlignment="1">
      <alignment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12" borderId="11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3" fontId="54" fillId="33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4" fontId="51" fillId="0" borderId="0" xfId="0" applyNumberFormat="1" applyFont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57" fillId="33" borderId="12" xfId="0" applyNumberFormat="1" applyFont="1" applyFill="1" applyBorder="1" applyAlignment="1">
      <alignment horizontal="center" vertical="center" wrapText="1"/>
    </xf>
    <xf numFmtId="4" fontId="57" fillId="33" borderId="19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4" fontId="1" fillId="33" borderId="0" xfId="0" applyNumberFormat="1" applyFont="1" applyFill="1" applyAlignment="1">
      <alignment horizontal="left" vertical="center"/>
    </xf>
    <xf numFmtId="4" fontId="22" fillId="33" borderId="0" xfId="0" applyNumberFormat="1" applyFont="1" applyFill="1" applyAlignment="1">
      <alignment horizontal="center" vertical="center"/>
    </xf>
    <xf numFmtId="4" fontId="51" fillId="33" borderId="0" xfId="0" applyNumberFormat="1" applyFont="1" applyFill="1" applyAlignment="1">
      <alignment horizontal="center" vertical="center"/>
    </xf>
    <xf numFmtId="4" fontId="22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90" fontId="1" fillId="33" borderId="12" xfId="0" applyNumberFormat="1" applyFont="1" applyFill="1" applyBorder="1" applyAlignment="1">
      <alignment horizontal="center" vertical="center"/>
    </xf>
    <xf numFmtId="190" fontId="57" fillId="33" borderId="12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/>
    </xf>
    <xf numFmtId="192" fontId="1" fillId="33" borderId="12" xfId="0" applyNumberFormat="1" applyFont="1" applyFill="1" applyBorder="1" applyAlignment="1">
      <alignment horizontal="center" vertical="center"/>
    </xf>
    <xf numFmtId="190" fontId="1" fillId="33" borderId="10" xfId="0" applyNumberFormat="1" applyFont="1" applyFill="1" applyBorder="1" applyAlignment="1">
      <alignment horizontal="center" vertical="center"/>
    </xf>
    <xf numFmtId="190" fontId="1" fillId="33" borderId="12" xfId="0" applyNumberFormat="1" applyFont="1" applyFill="1" applyBorder="1" applyAlignment="1">
      <alignment horizontal="center" vertical="center" wrapText="1"/>
    </xf>
    <xf numFmtId="190" fontId="57" fillId="33" borderId="13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" fontId="1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57" fillId="33" borderId="12" xfId="0" applyNumberFormat="1" applyFont="1" applyFill="1" applyBorder="1" applyAlignment="1">
      <alignment horizontal="center" vertical="center" wrapText="1"/>
    </xf>
    <xf numFmtId="4" fontId="57" fillId="33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52" fillId="0" borderId="0" xfId="0" applyNumberFormat="1" applyFont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85" zoomScaleNormal="85" zoomScaleSheetLayoutView="55" zoomScalePageLayoutView="0" workbookViewId="0" topLeftCell="A22">
      <selection activeCell="C53" sqref="C53"/>
    </sheetView>
  </sheetViews>
  <sheetFormatPr defaultColWidth="9.140625" defaultRowHeight="12.75"/>
  <cols>
    <col min="1" max="1" width="6.7109375" style="4" customWidth="1"/>
    <col min="2" max="2" width="75.00390625" style="2" customWidth="1"/>
    <col min="3" max="3" width="17.7109375" style="4" customWidth="1"/>
    <col min="4" max="4" width="24.00390625" style="7" customWidth="1"/>
    <col min="5" max="5" width="24.00390625" style="72" customWidth="1"/>
    <col min="6" max="6" width="25.7109375" style="73" customWidth="1"/>
    <col min="7" max="7" width="26.57421875" style="49" customWidth="1"/>
    <col min="8" max="8" width="24.00390625" style="41" customWidth="1"/>
    <col min="9" max="9" width="26.140625" style="41" customWidth="1"/>
    <col min="10" max="11" width="9.140625" style="4" customWidth="1"/>
    <col min="12" max="12" width="19.140625" style="4" bestFit="1" customWidth="1"/>
    <col min="13" max="16384" width="9.140625" style="4" customWidth="1"/>
  </cols>
  <sheetData>
    <row r="1" spans="1:9" ht="15.75">
      <c r="A1" s="112" t="s">
        <v>15</v>
      </c>
      <c r="B1" s="112"/>
      <c r="C1" s="1"/>
      <c r="D1" s="119" t="s">
        <v>41</v>
      </c>
      <c r="E1" s="120"/>
      <c r="F1" s="120"/>
      <c r="G1" s="120"/>
      <c r="H1" s="120"/>
      <c r="I1" s="120"/>
    </row>
    <row r="2" spans="1:9" ht="15.75">
      <c r="A2" s="112" t="s">
        <v>18</v>
      </c>
      <c r="B2" s="112"/>
      <c r="C2" s="112"/>
      <c r="D2" s="112"/>
      <c r="E2" s="67"/>
      <c r="F2" s="68"/>
      <c r="G2" s="48"/>
      <c r="H2" s="42"/>
      <c r="I2" s="42"/>
    </row>
    <row r="4" spans="2:9" s="37" customFormat="1" ht="15.75">
      <c r="B4" s="56"/>
      <c r="D4" s="59"/>
      <c r="E4" s="70"/>
      <c r="F4" s="70"/>
      <c r="G4" s="59"/>
      <c r="H4" s="59"/>
      <c r="I4" s="40"/>
    </row>
    <row r="5" spans="2:9" ht="15.75">
      <c r="B5" s="1"/>
      <c r="D5" s="43"/>
      <c r="E5" s="71"/>
      <c r="F5" s="71"/>
      <c r="G5" s="43"/>
      <c r="H5" s="43"/>
      <c r="I5" s="43"/>
    </row>
    <row r="6" spans="3:9" ht="15.75">
      <c r="C6" s="96" t="s">
        <v>5</v>
      </c>
      <c r="D6" s="96"/>
      <c r="E6" s="96"/>
      <c r="F6" s="96"/>
      <c r="G6" s="50"/>
      <c r="H6" s="40"/>
      <c r="I6" s="40"/>
    </row>
    <row r="7" spans="4:9" ht="15.75">
      <c r="D7" s="8"/>
      <c r="E7" s="69"/>
      <c r="F7" s="69"/>
      <c r="G7" s="50"/>
      <c r="H7" s="40"/>
      <c r="I7" s="40"/>
    </row>
    <row r="8" spans="2:9" ht="46.5" customHeight="1">
      <c r="B8" s="118" t="s">
        <v>29</v>
      </c>
      <c r="C8" s="96"/>
      <c r="D8" s="96"/>
      <c r="E8" s="96"/>
      <c r="F8" s="96"/>
      <c r="G8" s="96"/>
      <c r="H8" s="96"/>
      <c r="I8" s="96"/>
    </row>
    <row r="9" spans="8:9" ht="15" customHeight="1">
      <c r="H9" s="121"/>
      <c r="I9" s="122"/>
    </row>
    <row r="10" spans="1:9" ht="15.75">
      <c r="A10" s="27" t="s">
        <v>14</v>
      </c>
      <c r="B10" s="27"/>
      <c r="C10" s="27"/>
      <c r="D10" s="27"/>
      <c r="E10" s="74"/>
      <c r="F10" s="69"/>
      <c r="G10" s="50"/>
      <c r="H10" s="40"/>
      <c r="I10" s="40"/>
    </row>
    <row r="11" spans="1:9" ht="11.25" customHeight="1" thickBot="1">
      <c r="A11" s="123"/>
      <c r="B11" s="123"/>
      <c r="C11" s="5"/>
      <c r="D11" s="8"/>
      <c r="E11" s="69"/>
      <c r="F11" s="69"/>
      <c r="G11" s="50"/>
      <c r="H11" s="40"/>
      <c r="I11" s="40"/>
    </row>
    <row r="12" spans="1:9" ht="15.75" customHeight="1">
      <c r="A12" s="109" t="s">
        <v>28</v>
      </c>
      <c r="B12" s="113" t="s">
        <v>0</v>
      </c>
      <c r="C12" s="113" t="s">
        <v>6</v>
      </c>
      <c r="D12" s="99" t="s">
        <v>19</v>
      </c>
      <c r="E12" s="99"/>
      <c r="F12" s="99"/>
      <c r="G12" s="99"/>
      <c r="H12" s="99"/>
      <c r="I12" s="99"/>
    </row>
    <row r="13" spans="1:9" s="35" customFormat="1" ht="48.75" customHeight="1">
      <c r="A13" s="110"/>
      <c r="B13" s="114"/>
      <c r="C13" s="114"/>
      <c r="D13" s="116" t="s">
        <v>25</v>
      </c>
      <c r="E13" s="65" t="s">
        <v>26</v>
      </c>
      <c r="F13" s="103" t="s">
        <v>20</v>
      </c>
      <c r="G13" s="103" t="s">
        <v>21</v>
      </c>
      <c r="H13" s="103" t="s">
        <v>22</v>
      </c>
      <c r="I13" s="103" t="s">
        <v>23</v>
      </c>
    </row>
    <row r="14" spans="1:9" ht="9.75" customHeight="1" hidden="1" thickBot="1">
      <c r="A14" s="111"/>
      <c r="B14" s="115"/>
      <c r="C14" s="115"/>
      <c r="D14" s="117"/>
      <c r="E14" s="66"/>
      <c r="F14" s="104"/>
      <c r="G14" s="104"/>
      <c r="H14" s="104"/>
      <c r="I14" s="104"/>
    </row>
    <row r="15" spans="1:9" s="9" customFormat="1" ht="15.75">
      <c r="A15" s="61">
        <v>0</v>
      </c>
      <c r="B15" s="61">
        <v>1</v>
      </c>
      <c r="C15" s="62">
        <v>2</v>
      </c>
      <c r="D15" s="63">
        <v>3</v>
      </c>
      <c r="E15" s="63" t="s">
        <v>24</v>
      </c>
      <c r="F15" s="63">
        <v>5</v>
      </c>
      <c r="G15" s="63">
        <v>6</v>
      </c>
      <c r="H15" s="64">
        <v>7</v>
      </c>
      <c r="I15" s="64">
        <v>8</v>
      </c>
    </row>
    <row r="16" spans="1:10" ht="15.75">
      <c r="A16" s="28" t="s">
        <v>17</v>
      </c>
      <c r="B16" s="29"/>
      <c r="C16" s="29"/>
      <c r="D16" s="29"/>
      <c r="E16" s="75"/>
      <c r="F16" s="76"/>
      <c r="G16" s="51"/>
      <c r="H16" s="10"/>
      <c r="I16" s="10"/>
      <c r="J16" s="24"/>
    </row>
    <row r="17" spans="1:10" s="37" customFormat="1" ht="47.25">
      <c r="A17" s="23">
        <v>1</v>
      </c>
      <c r="B17" s="57" t="s">
        <v>38</v>
      </c>
      <c r="C17" s="18" t="s">
        <v>27</v>
      </c>
      <c r="D17" s="88">
        <v>11959474.74</v>
      </c>
      <c r="E17" s="89">
        <f>F17+G17+H17+I17</f>
        <v>11959474.739999998</v>
      </c>
      <c r="F17" s="89">
        <v>2760915.025</v>
      </c>
      <c r="G17" s="88">
        <v>3514915.025</v>
      </c>
      <c r="H17" s="88">
        <v>2838915.025</v>
      </c>
      <c r="I17" s="88">
        <v>2844729.665</v>
      </c>
      <c r="J17" s="24"/>
    </row>
    <row r="18" spans="1:10" s="37" customFormat="1" ht="47.25">
      <c r="A18" s="23">
        <v>2</v>
      </c>
      <c r="B18" s="84" t="s">
        <v>39</v>
      </c>
      <c r="C18" s="18" t="s">
        <v>33</v>
      </c>
      <c r="D18" s="88">
        <v>12427240.48</v>
      </c>
      <c r="E18" s="89">
        <f>F18+G18+H18+I18</f>
        <v>12427240.48</v>
      </c>
      <c r="F18" s="89">
        <v>2931226.985</v>
      </c>
      <c r="G18" s="88">
        <v>3016636.985</v>
      </c>
      <c r="H18" s="88">
        <v>3718461.485</v>
      </c>
      <c r="I18" s="88">
        <v>2760915.025</v>
      </c>
      <c r="J18" s="24"/>
    </row>
    <row r="19" spans="1:10" s="37" customFormat="1" ht="63">
      <c r="A19" s="23">
        <v>3</v>
      </c>
      <c r="B19" s="57" t="s">
        <v>40</v>
      </c>
      <c r="C19" s="18" t="s">
        <v>34</v>
      </c>
      <c r="D19" s="88">
        <v>11287860.1</v>
      </c>
      <c r="E19" s="89">
        <f>F19+G19+H19+I19</f>
        <v>0</v>
      </c>
      <c r="F19" s="89">
        <v>0</v>
      </c>
      <c r="G19" s="88">
        <v>0</v>
      </c>
      <c r="H19" s="88">
        <v>0</v>
      </c>
      <c r="I19" s="88">
        <v>0</v>
      </c>
      <c r="J19" s="24"/>
    </row>
    <row r="20" spans="1:19" s="12" customFormat="1" ht="15.75">
      <c r="A20" s="107" t="s">
        <v>1</v>
      </c>
      <c r="B20" s="107"/>
      <c r="C20" s="107"/>
      <c r="D20" s="87">
        <f aca="true" t="shared" si="0" ref="D20:I20">D17+D18+D19</f>
        <v>35674575.32</v>
      </c>
      <c r="E20" s="87">
        <f t="shared" si="0"/>
        <v>24386715.22</v>
      </c>
      <c r="F20" s="87">
        <f t="shared" si="0"/>
        <v>5692142.01</v>
      </c>
      <c r="G20" s="87">
        <f t="shared" si="0"/>
        <v>6531552.01</v>
      </c>
      <c r="H20" s="87">
        <f t="shared" si="0"/>
        <v>6557376.51</v>
      </c>
      <c r="I20" s="87">
        <f t="shared" si="0"/>
        <v>5605644.6899999995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11" customFormat="1" ht="15.75">
      <c r="A21" s="30" t="s">
        <v>16</v>
      </c>
      <c r="B21" s="31"/>
      <c r="C21" s="31"/>
      <c r="D21" s="36"/>
      <c r="E21" s="77"/>
      <c r="F21" s="78"/>
      <c r="G21" s="44"/>
      <c r="H21" s="44"/>
      <c r="I21" s="60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1" customFormat="1" ht="63">
      <c r="A22" s="22">
        <v>4</v>
      </c>
      <c r="B22" s="85" t="s">
        <v>35</v>
      </c>
      <c r="C22" s="26" t="s">
        <v>30</v>
      </c>
      <c r="D22" s="86">
        <v>12040299.12</v>
      </c>
      <c r="E22" s="93">
        <f>F22+G22+H22+I22</f>
        <v>12040299.12</v>
      </c>
      <c r="F22" s="93">
        <v>3670915.025</v>
      </c>
      <c r="G22" s="94">
        <v>2760915.025</v>
      </c>
      <c r="H22" s="89">
        <v>2760915.025</v>
      </c>
      <c r="I22" s="89">
        <v>2847554.045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11" customFormat="1" ht="31.5">
      <c r="A23" s="22">
        <v>5</v>
      </c>
      <c r="B23" s="58" t="s">
        <v>36</v>
      </c>
      <c r="C23" s="55" t="s">
        <v>32</v>
      </c>
      <c r="D23" s="86">
        <v>11881474.74</v>
      </c>
      <c r="E23" s="93">
        <f>F23+G23+H23+I23</f>
        <v>11881474.739999998</v>
      </c>
      <c r="F23" s="93">
        <v>2760915.025</v>
      </c>
      <c r="G23" s="94">
        <v>2760915.025</v>
      </c>
      <c r="H23" s="89">
        <v>2760915.025</v>
      </c>
      <c r="I23" s="89">
        <v>3598729.665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11" customFormat="1" ht="45" customHeight="1">
      <c r="A24" s="22">
        <v>6</v>
      </c>
      <c r="B24" s="57" t="s">
        <v>37</v>
      </c>
      <c r="C24" s="26" t="s">
        <v>31</v>
      </c>
      <c r="D24" s="86">
        <v>11793699.26</v>
      </c>
      <c r="E24" s="93">
        <f>F24+G24+H24+I24</f>
        <v>9777693.06</v>
      </c>
      <c r="F24" s="93">
        <v>2196048.2800000007</v>
      </c>
      <c r="G24" s="94">
        <v>2358833.64</v>
      </c>
      <c r="H24" s="89">
        <v>2404521.1200000006</v>
      </c>
      <c r="I24" s="89">
        <v>2818290.02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s="12" customFormat="1" ht="15.75">
      <c r="A25" s="105" t="s">
        <v>2</v>
      </c>
      <c r="B25" s="106"/>
      <c r="C25" s="55"/>
      <c r="D25" s="87">
        <f>SUM(D22:D24)</f>
        <v>35715473.12</v>
      </c>
      <c r="E25" s="90">
        <f>F25+G25+H25+I25</f>
        <v>33699466.92</v>
      </c>
      <c r="F25" s="87">
        <f>SUM(F22:F24)</f>
        <v>8627878.33</v>
      </c>
      <c r="G25" s="91">
        <f>SUM(G22:G24)</f>
        <v>7880663.6899999995</v>
      </c>
      <c r="H25" s="86">
        <f>SUM(H22:H24)</f>
        <v>7926351.17</v>
      </c>
      <c r="I25" s="86">
        <f>I22+I23+I24</f>
        <v>9264573.73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s="11" customFormat="1" ht="16.5" thickBot="1">
      <c r="A26" s="108" t="s">
        <v>7</v>
      </c>
      <c r="B26" s="108"/>
      <c r="C26" s="108"/>
      <c r="D26" s="92">
        <f>D20+D25</f>
        <v>71390048.44</v>
      </c>
      <c r="E26" s="90">
        <f>F26+G26+H26+I26</f>
        <v>58086182.14</v>
      </c>
      <c r="F26" s="92">
        <f>F20+F25</f>
        <v>14320020.34</v>
      </c>
      <c r="G26" s="91">
        <f>SUM(G20,G25)</f>
        <v>14412215.7</v>
      </c>
      <c r="H26" s="86">
        <f>SUM(H20,H25)</f>
        <v>14483727.68</v>
      </c>
      <c r="I26" s="86">
        <f>SUM(I20,I25)</f>
        <v>14870218.42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0" ht="48" hidden="1" thickBot="1">
      <c r="A27" s="100" t="s">
        <v>7</v>
      </c>
      <c r="B27" s="101"/>
      <c r="C27" s="101"/>
      <c r="D27" s="17" t="s">
        <v>12</v>
      </c>
      <c r="E27" s="80"/>
      <c r="F27" s="79">
        <f>SUM(G27,H27,I27)</f>
        <v>22292879.39</v>
      </c>
      <c r="G27" s="52">
        <f>SUM(G25:G26)</f>
        <v>22292879.39</v>
      </c>
      <c r="H27" s="47"/>
      <c r="I27" s="47"/>
      <c r="J27" s="24"/>
    </row>
    <row r="28" spans="1:10" ht="16.5" hidden="1" thickBot="1">
      <c r="A28" s="18"/>
      <c r="B28" s="32"/>
      <c r="C28" s="33"/>
      <c r="D28" s="34"/>
      <c r="E28" s="81"/>
      <c r="F28" s="79">
        <f>SUM(G28,H28,I28)</f>
        <v>44585758.78</v>
      </c>
      <c r="G28" s="52">
        <f>SUM(G25:G27)</f>
        <v>44585758.78</v>
      </c>
      <c r="H28" s="45"/>
      <c r="I28" s="45"/>
      <c r="J28" s="24"/>
    </row>
    <row r="29" spans="1:10" ht="19.5" customHeight="1" hidden="1">
      <c r="A29" s="19"/>
      <c r="B29" s="20" t="s">
        <v>13</v>
      </c>
      <c r="C29" s="19"/>
      <c r="D29" s="21"/>
      <c r="E29" s="82"/>
      <c r="F29" s="79">
        <f>SUM(G29,H29,I29)</f>
        <v>89171517.56</v>
      </c>
      <c r="G29" s="52">
        <f>SUM(G25:G28)</f>
        <v>89171517.56</v>
      </c>
      <c r="H29" s="46"/>
      <c r="I29" s="46"/>
      <c r="J29" s="24"/>
    </row>
    <row r="30" spans="1:9" ht="22.5" customHeight="1">
      <c r="A30" s="97"/>
      <c r="B30" s="97"/>
      <c r="C30" s="102"/>
      <c r="D30" s="102"/>
      <c r="E30" s="102"/>
      <c r="F30" s="102"/>
      <c r="G30" s="102"/>
      <c r="H30" s="102"/>
      <c r="I30" s="102"/>
    </row>
    <row r="31" ht="8.25" customHeight="1"/>
    <row r="32" ht="15.75" hidden="1"/>
    <row r="33" spans="2:5" ht="15.75" hidden="1">
      <c r="B33" s="1" t="s">
        <v>10</v>
      </c>
      <c r="C33" s="96" t="s">
        <v>8</v>
      </c>
      <c r="D33" s="96"/>
      <c r="E33" s="12"/>
    </row>
    <row r="34" spans="3:5" ht="15.75" hidden="1">
      <c r="C34" s="96" t="s">
        <v>11</v>
      </c>
      <c r="D34" s="96"/>
      <c r="E34" s="12"/>
    </row>
    <row r="35" spans="3:5" ht="15.75" hidden="1">
      <c r="C35" s="6" t="s">
        <v>9</v>
      </c>
      <c r="D35" s="3"/>
      <c r="E35" s="73"/>
    </row>
    <row r="36" spans="3:5" ht="15.75" hidden="1">
      <c r="C36" s="96" t="s">
        <v>3</v>
      </c>
      <c r="D36" s="96"/>
      <c r="E36" s="12"/>
    </row>
    <row r="37" spans="3:5" ht="15.75" hidden="1">
      <c r="C37" s="96" t="s">
        <v>4</v>
      </c>
      <c r="D37" s="96"/>
      <c r="E37" s="12"/>
    </row>
    <row r="39" ht="15.75">
      <c r="C39" s="38"/>
    </row>
    <row r="40" spans="2:9" s="13" customFormat="1" ht="15.75">
      <c r="B40" s="14"/>
      <c r="C40" s="95"/>
      <c r="D40" s="95"/>
      <c r="E40" s="95"/>
      <c r="F40" s="95"/>
      <c r="G40" s="53"/>
      <c r="H40" s="39"/>
      <c r="I40" s="39"/>
    </row>
    <row r="41" spans="2:9" s="13" customFormat="1" ht="15.75">
      <c r="B41" s="15"/>
      <c r="C41" s="95"/>
      <c r="D41" s="95"/>
      <c r="E41" s="95"/>
      <c r="F41" s="95"/>
      <c r="G41" s="53"/>
      <c r="H41" s="39"/>
      <c r="I41" s="39"/>
    </row>
    <row r="42" spans="2:9" s="13" customFormat="1" ht="15.75">
      <c r="B42" s="15"/>
      <c r="C42" s="16"/>
      <c r="D42" s="16"/>
      <c r="E42" s="83"/>
      <c r="F42" s="83"/>
      <c r="G42" s="54"/>
      <c r="H42" s="16"/>
      <c r="I42" s="16"/>
    </row>
    <row r="43" spans="2:9" s="13" customFormat="1" ht="15.75">
      <c r="B43" s="15"/>
      <c r="C43" s="95"/>
      <c r="D43" s="95"/>
      <c r="E43" s="95"/>
      <c r="F43" s="95"/>
      <c r="G43" s="53"/>
      <c r="H43" s="39"/>
      <c r="I43" s="39"/>
    </row>
    <row r="44" spans="2:9" s="13" customFormat="1" ht="15.75">
      <c r="B44" s="15"/>
      <c r="C44" s="95"/>
      <c r="D44" s="95"/>
      <c r="E44" s="95"/>
      <c r="F44" s="95"/>
      <c r="G44" s="53"/>
      <c r="H44" s="39"/>
      <c r="I44" s="39"/>
    </row>
    <row r="45" spans="2:9" s="13" customFormat="1" ht="15.75">
      <c r="B45" s="98"/>
      <c r="C45" s="98"/>
      <c r="D45" s="98"/>
      <c r="E45" s="98"/>
      <c r="F45" s="98"/>
      <c r="G45" s="53"/>
      <c r="H45" s="39"/>
      <c r="I45" s="39"/>
    </row>
  </sheetData>
  <sheetProtection/>
  <mergeCells count="31">
    <mergeCell ref="C40:F40"/>
    <mergeCell ref="A1:B1"/>
    <mergeCell ref="D1:I1"/>
    <mergeCell ref="B12:B14"/>
    <mergeCell ref="H9:I9"/>
    <mergeCell ref="A11:B11"/>
    <mergeCell ref="H13:H14"/>
    <mergeCell ref="A12:A14"/>
    <mergeCell ref="A2:D2"/>
    <mergeCell ref="C12:C14"/>
    <mergeCell ref="C6:F6"/>
    <mergeCell ref="D13:D14"/>
    <mergeCell ref="F13:F14"/>
    <mergeCell ref="B8:I8"/>
    <mergeCell ref="C37:D37"/>
    <mergeCell ref="D12:I12"/>
    <mergeCell ref="A27:C27"/>
    <mergeCell ref="C30:I30"/>
    <mergeCell ref="I13:I14"/>
    <mergeCell ref="G13:G14"/>
    <mergeCell ref="A25:B25"/>
    <mergeCell ref="A20:C20"/>
    <mergeCell ref="A26:C26"/>
    <mergeCell ref="C43:F43"/>
    <mergeCell ref="C36:D36"/>
    <mergeCell ref="A30:B30"/>
    <mergeCell ref="C44:F44"/>
    <mergeCell ref="B45:F45"/>
    <mergeCell ref="C33:D33"/>
    <mergeCell ref="C34:D34"/>
    <mergeCell ref="C41:F41"/>
  </mergeCells>
  <printOptions horizontalCentered="1" verticalCentered="1"/>
  <pageMargins left="0.15748031496062992" right="0.15748031496062992" top="0.29" bottom="0.12" header="0.38" footer="0.1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Sorina dumitrescu</dc:creator>
  <cp:keywords/>
  <dc:description/>
  <cp:lastModifiedBy>Emilia Erent</cp:lastModifiedBy>
  <cp:lastPrinted>2022-12-29T14:54:27Z</cp:lastPrinted>
  <dcterms:created xsi:type="dcterms:W3CDTF">2002-12-09T13:15:08Z</dcterms:created>
  <dcterms:modified xsi:type="dcterms:W3CDTF">2023-01-12T10:09:48Z</dcterms:modified>
  <cp:category/>
  <cp:version/>
  <cp:contentType/>
  <cp:contentStatus/>
</cp:coreProperties>
</file>